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36" windowHeight="11568" tabRatio="500" activeTab="0"/>
  </bookViews>
  <sheets>
    <sheet name="Вып.плана._9" sheetId="1" r:id="rId1"/>
  </sheets>
  <definedNames>
    <definedName name="Excel_BuiltIn_Print_Area" localSheetId="0">'Вып.плана._9'!$A$1:$F$66</definedName>
    <definedName name="Excel_BuiltIn_Print_Titles" localSheetId="0">'Вып.плана._9'!$15:$18</definedName>
    <definedName name="_xlnm.Print_Area" localSheetId="0">'Вып.плана._9'!$A$1:$F$68</definedName>
    <definedName name="_xlnm.Print_Titles" localSheetId="0">'Вып.плана._9'!$15:$18</definedName>
    <definedName name="_xlnm.Print_Titles" localSheetId="0">'Вып.плана._9'!$16:$18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<sst xmlns="http://schemas.openxmlformats.org/spreadsheetml/2006/main" count="157" uniqueCount="153">
  <si>
    <t xml:space="preserve"> ПРИЛОЖЕНИЕ  1</t>
  </si>
  <si>
    <t xml:space="preserve"> к решению Совета депутатов</t>
  </si>
  <si>
    <t>сельского поселения Верхнеказымский</t>
  </si>
  <si>
    <t xml:space="preserve">от 10 декабря 2020 года № 41 </t>
  </si>
  <si>
    <t>Д О Х О Д Ы</t>
  </si>
  <si>
    <t>бюджета сельского поселения Верхнеказымский на 2021 год</t>
  </si>
  <si>
    <t>(рублей)</t>
  </si>
  <si>
    <t>№ п/п</t>
  </si>
  <si>
    <t>Наименование</t>
  </si>
  <si>
    <t>Код дохода</t>
  </si>
  <si>
    <t>Сумма на год</t>
  </si>
  <si>
    <t>Уточнение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</si>
  <si>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</si>
  <si>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</si>
  <si>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</si>
  <si>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</si>
  <si>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</si>
  <si>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</si>
  <si>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</si>
  <si>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</si>
  <si>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</si>
  <si>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</si>
  <si>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</si>
  <si>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</si>
  <si>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1.1.1.2.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</si>
  <si>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</si>
  <si>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000 1 01 02030 01 0000 110</t>
  </si>
  <si>
    <t xml:space="preserve">1.1.1.3. 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</si>
  <si>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</si>
  <si>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000 1 01 02 080 01 0000 110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</si>
  <si>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</si>
  <si>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</si>
  <si>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</si>
  <si>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</si>
  <si>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</si>
  <si>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</si>
  <si>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</si>
  <si>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</si>
  <si>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</si>
  <si>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</si>
  <si>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</si>
  <si>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</si>
  <si>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</si>
  <si>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</si>
  <si>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</si>
  <si>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</si>
  <si>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</si>
  <si>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</si>
  <si>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</si>
  <si>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</si>
  <si>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</si>
  <si>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</si>
  <si>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</si>
  <si>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</si>
  <si>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</si>
  <si>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</si>
  <si>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</si>
  <si>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</si>
  <si>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</si>
  <si>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</si>
  <si>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</si>
  <si>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</si>
  <si>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</si>
  <si>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</si>
  <si>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</si>
  <si>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</si>
  <si>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</si>
  <si>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</si>
  <si>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</si>
  <si>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>1.3.3.1.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</si>
  <si>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</si>
  <si>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</si>
  <si>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</si>
  <si>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</si>
  <si>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</si>
  <si>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</si>
  <si>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</si>
  <si>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</si>
  <si>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</si>
  <si>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</si>
  <si>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</si>
  <si>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</si>
  <si>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</si>
  <si>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</si>
  <si>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</si>
  <si>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</si>
  <si>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</si>
  <si>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</si>
  <si>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</si>
  <si>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</si>
  <si>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</si>
  <si>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</si>
  <si>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</si>
  <si>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</si>
  <si>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</si>
  <si>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000 1 11 0900 000 0000 120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</si>
  <si>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</si>
  <si>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</si>
  <si>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</si>
  <si>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1.5.3.</t>
  </si>
  <si>
    <t>ДОХОДЫ ОТ ОКАЗАНИЯ ПЛАТНЫХ УСЛУГ И КОМПЕНСАЦИИ ЗАТРАТ ГОСУДАРСТВА</t>
  </si>
  <si>
    <t>000 1 13 00000 00 0000 000</t>
  </si>
  <si>
    <t>1.5.3.3.</t>
  </si>
  <si>
    <t>Прочие доходы от компенсации затрат бюджетов сельских поселений</t>
  </si>
  <si>
    <t>000 1 13 02995 10 0000 130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</si>
  <si>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</si>
  <si>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</si>
  <si>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</si>
  <si>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</si>
  <si>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</si>
  <si>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</si>
  <si>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</si>
  <si>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</si>
  <si>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</si>
  <si>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</si>
  <si>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</si>
  <si>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</si>
  <si>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</si>
  <si>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Субсидии бюджетам бюджетной системы Российской Федерации (межбюджетные субсидии)</t>
  </si>
  <si>
    <t>000 2 02 20000 00 0000 150</t>
  </si>
  <si>
    <t xml:space="preserve">2.1.2.1. 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</si>
  <si>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</si>
  <si>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000 2 02 20302 10 0000 150</t>
  </si>
  <si>
    <t xml:space="preserve">2.1.2.2. </t>
  </si>
  <si>
    <t>Прочие субсидии бюджетам сельских поселений</t>
  </si>
  <si>
    <t>000 2 02 29999 10 0000 150</t>
  </si>
  <si>
    <t xml:space="preserve">2.1.3. </t>
  </si>
  <si>
    <t>Субвенции бюджетам бюджетной системы Российской Федерации</t>
  </si>
  <si>
    <t>000 2 02 30000 00 0000 150</t>
  </si>
  <si>
    <t xml:space="preserve">2.1.3.1.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</si>
  <si>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</si>
  <si>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</si>
  <si>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2.1.3.2.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</si>
  <si>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</si>
  <si>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</si>
  <si>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2.1.3.3.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</si>
  <si>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</si>
  <si>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</si>
  <si>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 xml:space="preserve">2.1.4. </t>
  </si>
  <si>
    <t>Иные межбюджетные трансферты</t>
  </si>
  <si>
    <t>000 2 02 40000 00 0000 150</t>
  </si>
  <si>
    <t xml:space="preserve">2.1.4.1. </t>
  </si>
  <si>
    <t>Прочие межбюджетные трансферты, передаваемые бюджетам сельских поселений</t>
  </si>
  <si>
    <t>000 2 02 49999 10 0000 150</t>
  </si>
  <si>
    <t>2.2.</t>
  </si>
  <si>
    <t>ПРОЧИЕ БЕЗВОЗМЕЗДНЫЕ ПОСТУПЛЕНИЯ</t>
  </si>
  <si>
    <t>000 207 00000 00 0000 000</t>
  </si>
  <si>
    <t>2.2.1.</t>
  </si>
  <si>
    <t>Прочие безвозмездные поступления в бюджеты сельских поселений</t>
  </si>
  <si>
    <t>000 2 07 05030 10 0000 150</t>
  </si>
  <si>
    <t>ВСЕГО:</t>
  </si>
  <si>
    <t>______________________</t>
  </si>
  <si>
    <t xml:space="preserve">  от 09 декабря 2021 года № 49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</si>
</sst>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000000"/>
  </numFmts>
  <fonts count="46">
    <font>
      <sz val="10"/>
      <name val="Arial Cyr"/>
      <family val="2"/>
    </font>
    <font>
      <sz val="11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3" fillId="0" borderId="0" applyFill="0" applyBorder="0" applyAlignment="0" applyProtection="0"/>
    <xf numFmtId="42" fontId="3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3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3" fillId="0" borderId="0" applyFill="0" applyBorder="0" applyAlignment="0" applyProtection="0"/>
    <xf numFmtId="41" fontId="3" fillId="0" borderId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53" applyFont="1">
      <alignment/>
      <protection/>
    </xf>
    <xf numFmtId="0" fontId="3" fillId="0" borderId="0" xfId="53">
      <alignment/>
      <protection/>
    </xf>
    <xf numFmtId="0" fontId="3" fillId="0" borderId="0" xfId="53" applyAlignment="1">
      <alignment vertical="top"/>
      <protection/>
    </xf>
    <xf numFmtId="0" fontId="4" fillId="0" borderId="0" xfId="53" applyNumberFormat="1" applyFont="1" applyFill="1" applyAlignment="1" applyProtection="1">
      <alignment vertical="top"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5" fillId="0" borderId="0" xfId="53" applyFont="1" applyProtection="1">
      <alignment/>
      <protection hidden="1"/>
    </xf>
    <xf numFmtId="0" fontId="6" fillId="0" borderId="0" xfId="53" applyNumberFormat="1" applyFont="1" applyFill="1" applyAlignment="1" applyProtection="1">
      <alignment vertical="top"/>
      <protection hidden="1"/>
    </xf>
    <xf numFmtId="0" fontId="6" fillId="0" borderId="0" xfId="0" applyFont="1" applyBorder="1" applyAlignment="1">
      <alignment horizontal="right" vertical="top"/>
    </xf>
    <xf numFmtId="0" fontId="7" fillId="0" borderId="0" xfId="53" applyNumberFormat="1" applyFont="1" applyFill="1" applyAlignment="1" applyProtection="1">
      <alignment horizontal="center" vertical="top"/>
      <protection hidden="1"/>
    </xf>
    <xf numFmtId="0" fontId="6" fillId="0" borderId="0" xfId="53" applyNumberFormat="1" applyFont="1" applyFill="1" applyAlignment="1" applyProtection="1">
      <alignment/>
      <protection hidden="1"/>
    </xf>
    <xf numFmtId="0" fontId="6" fillId="0" borderId="0" xfId="53" applyFont="1" applyFill="1" applyAlignment="1" applyProtection="1">
      <alignment horizontal="right" vertical="top"/>
      <protection hidden="1"/>
    </xf>
    <xf numFmtId="0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3" applyNumberFormat="1" applyFont="1" applyFill="1" applyBorder="1" applyAlignment="1" applyProtection="1">
      <alignment horizontal="center" vertical="center"/>
      <protection hidden="1"/>
    </xf>
    <xf numFmtId="0" fontId="7" fillId="0" borderId="10" xfId="53" applyFont="1" applyBorder="1" applyAlignment="1">
      <alignment horizontal="center" vertical="center"/>
      <protection/>
    </xf>
    <xf numFmtId="0" fontId="7" fillId="0" borderId="10" xfId="53" applyNumberFormat="1" applyFont="1" applyFill="1" applyBorder="1" applyAlignment="1" applyProtection="1">
      <alignment vertical="top" wrapText="1"/>
      <protection hidden="1"/>
    </xf>
    <xf numFmtId="4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3" applyFont="1" applyBorder="1" applyAlignment="1">
      <alignment horizontal="center" vertical="center"/>
      <protection/>
    </xf>
    <xf numFmtId="0" fontId="6" fillId="0" borderId="10" xfId="53" applyNumberFormat="1" applyFont="1" applyFill="1" applyBorder="1" applyAlignment="1" applyProtection="1">
      <alignment vertical="top" wrapText="1"/>
      <protection hidden="1"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53" applyFont="1" applyBorder="1" applyAlignment="1">
      <alignment horizontal="center" vertical="center"/>
      <protection/>
    </xf>
    <xf numFmtId="0" fontId="6" fillId="0" borderId="10" xfId="53" applyNumberFormat="1" applyFont="1" applyFill="1" applyBorder="1" applyAlignment="1" applyProtection="1">
      <alignment horizontal="left" vertical="top" wrapText="1"/>
      <protection hidden="1"/>
    </xf>
    <xf numFmtId="49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2" xfId="53" applyFont="1" applyBorder="1" applyAlignment="1">
      <alignment horizontal="center" vertical="center"/>
      <protection/>
    </xf>
    <xf numFmtId="0" fontId="6" fillId="0" borderId="12" xfId="53" applyNumberFormat="1" applyFont="1" applyFill="1" applyBorder="1" applyAlignment="1" applyProtection="1">
      <alignment horizontal="left" vertical="top" wrapText="1"/>
      <protection hidden="1"/>
    </xf>
    <xf numFmtId="49" fontId="6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53" applyFont="1" applyBorder="1" applyAlignment="1">
      <alignment horizontal="center" vertical="center"/>
      <protection/>
    </xf>
    <xf numFmtId="0" fontId="7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7" fillId="33" borderId="10" xfId="53" applyNumberFormat="1" applyFont="1" applyFill="1" applyBorder="1" applyAlignment="1" applyProtection="1">
      <alignment horizontal="center" vertical="center" wrapText="1"/>
      <protection hidden="1"/>
    </xf>
    <xf numFmtId="4" fontId="7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6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6" fillId="0" borderId="12" xfId="53" applyNumberFormat="1" applyFont="1" applyFill="1" applyBorder="1" applyAlignment="1" applyProtection="1">
      <alignment horizontal="center" vertical="center" wrapText="1"/>
      <protection hidden="1"/>
    </xf>
    <xf numFmtId="176" fontId="6" fillId="0" borderId="10" xfId="53" applyNumberFormat="1" applyFont="1" applyFill="1" applyBorder="1" applyAlignment="1" applyProtection="1">
      <alignment vertical="top"/>
      <protection hidden="1"/>
    </xf>
    <xf numFmtId="176" fontId="6" fillId="0" borderId="10" xfId="53" applyNumberFormat="1" applyFont="1" applyFill="1" applyBorder="1" applyAlignment="1" applyProtection="1">
      <alignment horizontal="center" vertical="center"/>
      <protection hidden="1"/>
    </xf>
    <xf numFmtId="0" fontId="6" fillId="0" borderId="14" xfId="53" applyFont="1" applyBorder="1" applyAlignment="1">
      <alignment horizontal="center" vertical="center"/>
      <protection/>
    </xf>
    <xf numFmtId="176" fontId="6" fillId="0" borderId="11" xfId="53" applyNumberFormat="1" applyFont="1" applyFill="1" applyBorder="1" applyAlignment="1" applyProtection="1">
      <alignment horizontal="left" vertical="top" wrapText="1"/>
      <protection hidden="1"/>
    </xf>
    <xf numFmtId="176" fontId="6" fillId="0" borderId="14" xfId="53" applyNumberFormat="1" applyFont="1" applyFill="1" applyBorder="1" applyAlignment="1" applyProtection="1">
      <alignment horizontal="center" vertical="center"/>
      <protection hidden="1"/>
    </xf>
    <xf numFmtId="4" fontId="6" fillId="0" borderId="11" xfId="53" applyNumberFormat="1" applyFont="1" applyFill="1" applyBorder="1" applyAlignment="1" applyProtection="1">
      <alignment horizontal="center" vertical="center" wrapText="1"/>
      <protection hidden="1"/>
    </xf>
    <xf numFmtId="49" fontId="6" fillId="33" borderId="10" xfId="53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3" applyNumberFormat="1" applyFont="1" applyFill="1" applyBorder="1" applyAlignment="1" applyProtection="1">
      <alignment horizontal="center" vertical="top" wrapText="1"/>
      <protection hidden="1"/>
    </xf>
    <xf numFmtId="4" fontId="7" fillId="0" borderId="12" xfId="53" applyNumberFormat="1" applyFont="1" applyFill="1" applyBorder="1" applyAlignment="1" applyProtection="1">
      <alignment horizontal="center"/>
      <protection hidden="1"/>
    </xf>
    <xf numFmtId="0" fontId="6" fillId="0" borderId="0" xfId="53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4" fontId="4" fillId="0" borderId="0" xfId="53" applyNumberFormat="1" applyFont="1" applyFill="1" applyBorder="1" applyAlignment="1" applyProtection="1">
      <alignment horizontal="center"/>
      <protection hidden="1"/>
    </xf>
    <xf numFmtId="0" fontId="4" fillId="0" borderId="0" xfId="53" applyFont="1" applyFill="1" applyAlignment="1" applyProtection="1">
      <alignment vertical="top"/>
      <protection hidden="1"/>
    </xf>
    <xf numFmtId="0" fontId="4" fillId="0" borderId="0" xfId="53" applyFont="1" applyFill="1" applyAlignment="1" applyProtection="1">
      <alignment/>
      <protection hidden="1"/>
    </xf>
    <xf numFmtId="0" fontId="3" fillId="0" borderId="0" xfId="53" applyFont="1" applyBorder="1" applyAlignment="1">
      <alignment horizontal="center" vertical="center"/>
      <protection/>
    </xf>
    <xf numFmtId="0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>
      <alignment horizontal="center" vertical="top"/>
    </xf>
    <xf numFmtId="0" fontId="7" fillId="0" borderId="0" xfId="53" applyNumberFormat="1" applyFont="1" applyFill="1" applyBorder="1" applyAlignment="1" applyProtection="1">
      <alignment horizontal="center" vertical="top"/>
      <protection hidden="1"/>
    </xf>
    <xf numFmtId="0" fontId="7" fillId="0" borderId="12" xfId="53" applyFont="1" applyBorder="1" applyAlignment="1">
      <alignment horizontal="center" vertical="center"/>
      <protection/>
    </xf>
    <xf numFmtId="0" fontId="6" fillId="0" borderId="13" xfId="53" applyNumberFormat="1" applyFont="1" applyFill="1" applyBorder="1" applyAlignment="1" applyProtection="1">
      <alignment horizontal="left" vertical="top" wrapText="1"/>
      <protection hidden="1"/>
    </xf>
    <xf numFmtId="49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4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5" xfId="53" applyFont="1" applyBorder="1" applyAlignment="1">
      <alignment horizontal="center" vertical="center"/>
      <protection/>
    </xf>
    <xf numFmtId="0" fontId="6" fillId="0" borderId="15" xfId="53" applyNumberFormat="1" applyFont="1" applyFill="1" applyBorder="1" applyAlignment="1" applyProtection="1">
      <alignment horizontal="left" vertical="top" wrapText="1"/>
      <protection hidden="1"/>
    </xf>
    <xf numFmtId="49" fontId="6" fillId="0" borderId="15" xfId="53" applyNumberFormat="1" applyFont="1" applyFill="1" applyBorder="1" applyAlignment="1" applyProtection="1">
      <alignment horizontal="center" vertical="center" wrapText="1"/>
      <protection hidden="1"/>
    </xf>
    <xf numFmtId="4" fontId="6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53" applyNumberFormat="1" applyFont="1" applyFill="1" applyBorder="1" applyAlignment="1" applyProtection="1">
      <alignment vertical="top" wrapText="1"/>
      <protection hidden="1"/>
    </xf>
    <xf numFmtId="0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5" xfId="53" applyNumberFormat="1" applyFont="1" applyFill="1" applyBorder="1" applyAlignment="1" applyProtection="1">
      <alignment vertical="top" wrapText="1"/>
      <protection hidden="1"/>
    </xf>
    <xf numFmtId="0" fontId="6" fillId="0" borderId="15" xfId="53" applyNumberFormat="1" applyFont="1" applyFill="1" applyBorder="1" applyAlignment="1" applyProtection="1">
      <alignment horizontal="center" vertical="center" wrapText="1"/>
      <protection hidden="1"/>
    </xf>
    <xf numFmtId="49" fontId="6" fillId="33" borderId="13" xfId="53" applyNumberFormat="1" applyFont="1" applyFill="1" applyBorder="1" applyAlignment="1" applyProtection="1">
      <alignment horizontal="center" vertical="center" wrapText="1"/>
      <protection hidden="1"/>
    </xf>
    <xf numFmtId="49" fontId="6" fillId="33" borderId="15" xfId="53" applyNumberFormat="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view="pageBreakPreview" zoomScale="89" zoomScaleSheetLayoutView="89" workbookViewId="0" topLeftCell="A2">
      <selection activeCell="C10" sqref="C10:F10"/>
    </sheetView>
  </sheetViews>
  <sheetFormatPr defaultColWidth="9.125" defaultRowHeight="12.75"/>
  <cols>
    <col min="1" max="1" width="9.125" style="2" customWidth="1"/>
    <col min="2" max="2" width="47.625" style="3" customWidth="1"/>
    <col min="3" max="3" width="31.50390625" style="2" customWidth="1"/>
    <col min="4" max="4" width="21.375" style="2" hidden="1" customWidth="1"/>
    <col min="5" max="5" width="20.875" style="2" hidden="1" customWidth="1"/>
    <col min="6" max="6" width="20.375" style="2" customWidth="1"/>
    <col min="7" max="7" width="17.375" style="2" customWidth="1"/>
    <col min="8" max="8" width="18.125" style="2" customWidth="1"/>
    <col min="9" max="9" width="9.125" style="2" bestFit="1" customWidth="1"/>
    <col min="10" max="16384" width="9.125" style="2" customWidth="1"/>
  </cols>
  <sheetData>
    <row r="1" spans="2:6" ht="409.5" customHeight="1" hidden="1">
      <c r="B1" s="4"/>
      <c r="C1" s="5"/>
      <c r="D1" s="5"/>
      <c r="E1" s="5"/>
      <c r="F1" s="6"/>
    </row>
    <row r="2" spans="2:6" ht="15">
      <c r="B2" s="7"/>
      <c r="C2" s="51" t="s">
        <v>0</v>
      </c>
      <c r="D2" s="51"/>
      <c r="E2" s="51"/>
      <c r="F2" s="51"/>
    </row>
    <row r="3" spans="2:6" ht="15">
      <c r="B3" s="7"/>
      <c r="C3" s="51" t="s">
        <v>1</v>
      </c>
      <c r="D3" s="51"/>
      <c r="E3" s="51"/>
      <c r="F3" s="51"/>
    </row>
    <row r="4" spans="2:6" ht="15">
      <c r="B4" s="7"/>
      <c r="C4" s="51" t="s">
        <v>2</v>
      </c>
      <c r="D4" s="51"/>
      <c r="E4" s="51"/>
      <c r="F4" s="51"/>
    </row>
    <row r="5" spans="2:6" ht="15">
      <c r="B5" s="7"/>
      <c r="C5" s="51" t="s">
        <v>152</v>
      </c>
      <c r="D5" s="51"/>
      <c r="E5" s="51"/>
      <c r="F5" s="51"/>
    </row>
    <row r="6" spans="2:6" ht="15">
      <c r="B6" s="7"/>
      <c r="C6" s="8"/>
      <c r="D6" s="8"/>
      <c r="E6" s="8"/>
      <c r="F6" s="8"/>
    </row>
    <row r="7" spans="2:6" ht="15">
      <c r="B7" s="7"/>
      <c r="C7" s="51" t="s">
        <v>0</v>
      </c>
      <c r="D7" s="51"/>
      <c r="E7" s="51"/>
      <c r="F7" s="51"/>
    </row>
    <row r="8" spans="2:6" ht="15">
      <c r="B8" s="7"/>
      <c r="C8" s="51" t="s">
        <v>1</v>
      </c>
      <c r="D8" s="51"/>
      <c r="E8" s="51"/>
      <c r="F8" s="51"/>
    </row>
    <row r="9" spans="2:6" ht="15">
      <c r="B9" s="7"/>
      <c r="C9" s="51" t="s">
        <v>2</v>
      </c>
      <c r="D9" s="51"/>
      <c r="E9" s="51"/>
      <c r="F9" s="51"/>
    </row>
    <row r="10" spans="2:6" ht="15">
      <c r="B10" s="7"/>
      <c r="C10" s="51" t="s">
        <v>3</v>
      </c>
      <c r="D10" s="51"/>
      <c r="E10" s="51"/>
      <c r="F10" s="51"/>
    </row>
    <row r="11" spans="2:6" ht="18" customHeight="1">
      <c r="B11" s="51"/>
      <c r="C11" s="51"/>
      <c r="D11" s="51"/>
      <c r="E11" s="51"/>
      <c r="F11" s="51"/>
    </row>
    <row r="12" spans="2:6" s="1" customFormat="1" ht="15">
      <c r="B12" s="52" t="s">
        <v>4</v>
      </c>
      <c r="C12" s="52"/>
      <c r="D12" s="52"/>
      <c r="E12" s="52"/>
      <c r="F12" s="52"/>
    </row>
    <row r="13" spans="2:6" ht="15">
      <c r="B13" s="52" t="s">
        <v>5</v>
      </c>
      <c r="C13" s="52"/>
      <c r="D13" s="52"/>
      <c r="E13" s="52"/>
      <c r="F13" s="52"/>
    </row>
    <row r="14" spans="2:6" ht="15">
      <c r="B14" s="9"/>
      <c r="C14" s="9"/>
      <c r="D14" s="9"/>
      <c r="E14" s="9"/>
      <c r="F14" s="9"/>
    </row>
    <row r="15" spans="2:6" ht="15">
      <c r="B15" s="7"/>
      <c r="C15" s="10"/>
      <c r="D15" s="10"/>
      <c r="E15" s="10"/>
      <c r="F15" s="11" t="s">
        <v>6</v>
      </c>
    </row>
    <row r="16" spans="1:6" ht="15.75" customHeight="1">
      <c r="A16" s="50" t="s">
        <v>7</v>
      </c>
      <c r="B16" s="50" t="s">
        <v>8</v>
      </c>
      <c r="C16" s="50" t="s">
        <v>9</v>
      </c>
      <c r="D16" s="50" t="s">
        <v>10</v>
      </c>
      <c r="E16" s="50" t="s">
        <v>11</v>
      </c>
      <c r="F16" s="50" t="s">
        <v>10</v>
      </c>
    </row>
    <row r="17" spans="1:6" ht="8.25" customHeight="1">
      <c r="A17" s="50"/>
      <c r="B17" s="50"/>
      <c r="C17" s="50"/>
      <c r="D17" s="50"/>
      <c r="E17" s="50"/>
      <c r="F17" s="50"/>
    </row>
    <row r="18" spans="1:6" ht="15">
      <c r="A18" s="12">
        <v>1</v>
      </c>
      <c r="B18" s="12">
        <v>2</v>
      </c>
      <c r="C18" s="12">
        <v>3</v>
      </c>
      <c r="D18" s="13">
        <v>4</v>
      </c>
      <c r="E18" s="12"/>
      <c r="F18" s="13">
        <v>4</v>
      </c>
    </row>
    <row r="19" spans="1:6" ht="30.75">
      <c r="A19" s="14" t="s">
        <v>12</v>
      </c>
      <c r="B19" s="15" t="s">
        <v>13</v>
      </c>
      <c r="C19" s="12" t="s">
        <v>14</v>
      </c>
      <c r="D19" s="16">
        <f>D20+D25+D31+D40+D43+D48</f>
        <v>15734200</v>
      </c>
      <c r="E19" s="16">
        <f>E20+E25+E31+E40+E43+E48</f>
        <v>2107737.0300000003</v>
      </c>
      <c r="F19" s="16">
        <f>F20+F25+F31+F40+F43+F48</f>
        <v>17841937.03</v>
      </c>
    </row>
    <row r="20" spans="1:6" ht="18" customHeight="1">
      <c r="A20" s="17" t="s">
        <v>15</v>
      </c>
      <c r="B20" s="18" t="s">
        <v>16</v>
      </c>
      <c r="C20" s="19" t="s">
        <v>17</v>
      </c>
      <c r="D20" s="20">
        <f>D21</f>
        <v>13107500</v>
      </c>
      <c r="E20" s="20">
        <f>E21</f>
        <v>1919371</v>
      </c>
      <c r="F20" s="20">
        <f>F21</f>
        <v>15026871</v>
      </c>
    </row>
    <row r="21" spans="1:6" ht="17.25" customHeight="1">
      <c r="A21" s="17" t="s">
        <v>18</v>
      </c>
      <c r="B21" s="18" t="s">
        <v>19</v>
      </c>
      <c r="C21" s="19" t="s">
        <v>20</v>
      </c>
      <c r="D21" s="20">
        <f>D22+D23</f>
        <v>13107500</v>
      </c>
      <c r="E21" s="20">
        <f>E22+E23+E24</f>
        <v>1919371</v>
      </c>
      <c r="F21" s="20">
        <f>F22+F23+F24</f>
        <v>15026871</v>
      </c>
    </row>
    <row r="22" spans="1:6" ht="97.5" customHeight="1">
      <c r="A22" s="17" t="s">
        <v>21</v>
      </c>
      <c r="B22" s="18" t="s">
        <v>22</v>
      </c>
      <c r="C22" s="19" t="s">
        <v>23</v>
      </c>
      <c r="D22" s="20">
        <v>13100000</v>
      </c>
      <c r="E22" s="20">
        <f>1900000-11443</f>
        <v>1888557</v>
      </c>
      <c r="F22" s="20">
        <f>E22+D22</f>
        <v>14988557</v>
      </c>
    </row>
    <row r="23" spans="1:6" ht="66.75" customHeight="1">
      <c r="A23" s="21" t="s">
        <v>24</v>
      </c>
      <c r="B23" s="22" t="s">
        <v>25</v>
      </c>
      <c r="C23" s="23" t="s">
        <v>26</v>
      </c>
      <c r="D23" s="20">
        <v>7500</v>
      </c>
      <c r="E23" s="20">
        <v>3714</v>
      </c>
      <c r="F23" s="20">
        <f>E23+D23</f>
        <v>11214</v>
      </c>
    </row>
    <row r="24" spans="1:6" ht="144" customHeight="1">
      <c r="A24" s="24" t="s">
        <v>27</v>
      </c>
      <c r="B24" s="25" t="s">
        <v>28</v>
      </c>
      <c r="C24" s="26" t="s">
        <v>29</v>
      </c>
      <c r="D24" s="20">
        <v>0</v>
      </c>
      <c r="E24" s="20">
        <v>27100</v>
      </c>
      <c r="F24" s="20">
        <f>E24+D24</f>
        <v>27100</v>
      </c>
    </row>
    <row r="25" spans="1:6" ht="49.5" customHeight="1">
      <c r="A25" s="27" t="s">
        <v>30</v>
      </c>
      <c r="B25" s="18" t="s">
        <v>31</v>
      </c>
      <c r="C25" s="23" t="s">
        <v>32</v>
      </c>
      <c r="D25" s="20">
        <f>D26</f>
        <v>1626200</v>
      </c>
      <c r="E25" s="20">
        <f>E26</f>
        <v>0</v>
      </c>
      <c r="F25" s="20">
        <f>F26</f>
        <v>1626200</v>
      </c>
    </row>
    <row r="26" spans="1:6" ht="51.75" customHeight="1">
      <c r="A26" s="17" t="s">
        <v>33</v>
      </c>
      <c r="B26" s="18" t="s">
        <v>34</v>
      </c>
      <c r="C26" s="23" t="s">
        <v>35</v>
      </c>
      <c r="D26" s="20">
        <f>D27+D28+D29+D30</f>
        <v>1626200</v>
      </c>
      <c r="E26" s="20">
        <f>E27+E28+E29+E30</f>
        <v>0</v>
      </c>
      <c r="F26" s="20">
        <f>F27+F28+F29+F30</f>
        <v>1626200</v>
      </c>
    </row>
    <row r="27" spans="1:6" ht="162.75" customHeight="1">
      <c r="A27" s="57" t="s">
        <v>36</v>
      </c>
      <c r="B27" s="58" t="s">
        <v>37</v>
      </c>
      <c r="C27" s="59" t="s">
        <v>38</v>
      </c>
      <c r="D27" s="60">
        <v>749660</v>
      </c>
      <c r="E27" s="60">
        <v>0</v>
      </c>
      <c r="F27" s="60">
        <f>E27+D27</f>
        <v>749660</v>
      </c>
    </row>
    <row r="28" spans="1:6" ht="181.5" customHeight="1">
      <c r="A28" s="27" t="s">
        <v>39</v>
      </c>
      <c r="B28" s="54" t="s">
        <v>40</v>
      </c>
      <c r="C28" s="55" t="s">
        <v>41</v>
      </c>
      <c r="D28" s="56">
        <v>3760</v>
      </c>
      <c r="E28" s="56">
        <v>0</v>
      </c>
      <c r="F28" s="56">
        <f>E28+D28</f>
        <v>3760</v>
      </c>
    </row>
    <row r="29" spans="1:6" ht="160.5" customHeight="1">
      <c r="A29" s="17" t="s">
        <v>42</v>
      </c>
      <c r="B29" s="22" t="s">
        <v>43</v>
      </c>
      <c r="C29" s="23" t="s">
        <v>44</v>
      </c>
      <c r="D29" s="20">
        <v>976450</v>
      </c>
      <c r="E29" s="20">
        <v>0</v>
      </c>
      <c r="F29" s="20">
        <f>E29+D29</f>
        <v>976450</v>
      </c>
    </row>
    <row r="30" spans="1:6" ht="158.25" customHeight="1">
      <c r="A30" s="17" t="s">
        <v>45</v>
      </c>
      <c r="B30" s="22" t="s">
        <v>46</v>
      </c>
      <c r="C30" s="23" t="s">
        <v>47</v>
      </c>
      <c r="D30" s="20">
        <v>-103670</v>
      </c>
      <c r="E30" s="20">
        <v>0</v>
      </c>
      <c r="F30" s="20">
        <f>E30+D30</f>
        <v>-103670</v>
      </c>
    </row>
    <row r="31" spans="1:6" ht="15">
      <c r="A31" s="17" t="s">
        <v>48</v>
      </c>
      <c r="B31" s="18" t="s">
        <v>49</v>
      </c>
      <c r="C31" s="19" t="s">
        <v>50</v>
      </c>
      <c r="D31" s="20">
        <f>D32+D37+D34</f>
        <v>310500</v>
      </c>
      <c r="E31" s="20">
        <f>E32+E37+E34</f>
        <v>0</v>
      </c>
      <c r="F31" s="20">
        <f>F32+F37+F34</f>
        <v>310500</v>
      </c>
    </row>
    <row r="32" spans="1:6" ht="20.25" customHeight="1">
      <c r="A32" s="17" t="s">
        <v>51</v>
      </c>
      <c r="B32" s="18" t="s">
        <v>52</v>
      </c>
      <c r="C32" s="19" t="s">
        <v>53</v>
      </c>
      <c r="D32" s="20">
        <f>D33</f>
        <v>198500</v>
      </c>
      <c r="E32" s="20">
        <f>E33</f>
        <v>0</v>
      </c>
      <c r="F32" s="20">
        <f>F33</f>
        <v>198500</v>
      </c>
    </row>
    <row r="33" spans="1:6" ht="66.75" customHeight="1">
      <c r="A33" s="17" t="s">
        <v>54</v>
      </c>
      <c r="B33" s="18" t="s">
        <v>55</v>
      </c>
      <c r="C33" s="19" t="s">
        <v>56</v>
      </c>
      <c r="D33" s="20">
        <v>198500</v>
      </c>
      <c r="E33" s="20"/>
      <c r="F33" s="20">
        <f>E33+D33</f>
        <v>198500</v>
      </c>
    </row>
    <row r="34" spans="1:6" ht="19.5" customHeight="1">
      <c r="A34" s="17" t="s">
        <v>57</v>
      </c>
      <c r="B34" s="18" t="s">
        <v>58</v>
      </c>
      <c r="C34" s="19" t="s">
        <v>59</v>
      </c>
      <c r="D34" s="20">
        <f>D36+D35</f>
        <v>55100</v>
      </c>
      <c r="E34" s="20">
        <f>E36+E35</f>
        <v>0</v>
      </c>
      <c r="F34" s="20">
        <f>F36+F35</f>
        <v>55100</v>
      </c>
    </row>
    <row r="35" spans="1:6" ht="19.5" customHeight="1">
      <c r="A35" s="17" t="s">
        <v>60</v>
      </c>
      <c r="B35" s="18" t="s">
        <v>61</v>
      </c>
      <c r="C35" s="19" t="s">
        <v>62</v>
      </c>
      <c r="D35" s="20">
        <v>1100</v>
      </c>
      <c r="E35" s="20"/>
      <c r="F35" s="20">
        <f>E35+D35</f>
        <v>1100</v>
      </c>
    </row>
    <row r="36" spans="1:6" ht="18.75" customHeight="1">
      <c r="A36" s="17" t="s">
        <v>63</v>
      </c>
      <c r="B36" s="18" t="s">
        <v>64</v>
      </c>
      <c r="C36" s="19" t="s">
        <v>65</v>
      </c>
      <c r="D36" s="20">
        <v>54000</v>
      </c>
      <c r="E36" s="20"/>
      <c r="F36" s="20">
        <f>E36+D36</f>
        <v>54000</v>
      </c>
    </row>
    <row r="37" spans="1:6" ht="18" customHeight="1">
      <c r="A37" s="17" t="s">
        <v>66</v>
      </c>
      <c r="B37" s="18" t="s">
        <v>67</v>
      </c>
      <c r="C37" s="19" t="s">
        <v>68</v>
      </c>
      <c r="D37" s="20">
        <f>D38+D39</f>
        <v>56900</v>
      </c>
      <c r="E37" s="20">
        <f>E38+E39</f>
        <v>0</v>
      </c>
      <c r="F37" s="20">
        <f>F38+F39</f>
        <v>56900</v>
      </c>
    </row>
    <row r="38" spans="1:6" ht="54" customHeight="1">
      <c r="A38" s="17" t="s">
        <v>69</v>
      </c>
      <c r="B38" s="18" t="s">
        <v>70</v>
      </c>
      <c r="C38" s="19" t="s">
        <v>71</v>
      </c>
      <c r="D38" s="20">
        <v>45000</v>
      </c>
      <c r="E38" s="20">
        <v>3800</v>
      </c>
      <c r="F38" s="20">
        <f>E38+D38</f>
        <v>48800</v>
      </c>
    </row>
    <row r="39" spans="1:6" ht="51.75" customHeight="1">
      <c r="A39" s="17" t="s">
        <v>72</v>
      </c>
      <c r="B39" s="18" t="s">
        <v>73</v>
      </c>
      <c r="C39" s="19" t="s">
        <v>74</v>
      </c>
      <c r="D39" s="20">
        <v>11900</v>
      </c>
      <c r="E39" s="20">
        <v>-3800</v>
      </c>
      <c r="F39" s="20">
        <f>E39+D39</f>
        <v>8100</v>
      </c>
    </row>
    <row r="40" spans="1:6" ht="21" customHeight="1">
      <c r="A40" s="17" t="s">
        <v>75</v>
      </c>
      <c r="B40" s="18" t="s">
        <v>76</v>
      </c>
      <c r="C40" s="19" t="s">
        <v>77</v>
      </c>
      <c r="D40" s="20">
        <f aca="true" t="shared" si="0" ref="D40:F41">D41</f>
        <v>40000</v>
      </c>
      <c r="E40" s="20">
        <f t="shared" si="0"/>
        <v>2000</v>
      </c>
      <c r="F40" s="20">
        <f t="shared" si="0"/>
        <v>42000</v>
      </c>
    </row>
    <row r="41" spans="1:6" ht="66.75" customHeight="1">
      <c r="A41" s="17" t="s">
        <v>78</v>
      </c>
      <c r="B41" s="18" t="s">
        <v>79</v>
      </c>
      <c r="C41" s="19" t="s">
        <v>80</v>
      </c>
      <c r="D41" s="20">
        <f t="shared" si="0"/>
        <v>40000</v>
      </c>
      <c r="E41" s="20">
        <f t="shared" si="0"/>
        <v>2000</v>
      </c>
      <c r="F41" s="20">
        <f t="shared" si="0"/>
        <v>42000</v>
      </c>
    </row>
    <row r="42" spans="1:6" ht="111" customHeight="1">
      <c r="A42" s="57" t="s">
        <v>81</v>
      </c>
      <c r="B42" s="63" t="s">
        <v>82</v>
      </c>
      <c r="C42" s="64" t="s">
        <v>83</v>
      </c>
      <c r="D42" s="60">
        <v>40000</v>
      </c>
      <c r="E42" s="60">
        <v>2000</v>
      </c>
      <c r="F42" s="60">
        <f>E42+D42</f>
        <v>42000</v>
      </c>
    </row>
    <row r="43" spans="1:6" ht="65.25" customHeight="1">
      <c r="A43" s="27" t="s">
        <v>84</v>
      </c>
      <c r="B43" s="61" t="s">
        <v>85</v>
      </c>
      <c r="C43" s="62" t="s">
        <v>86</v>
      </c>
      <c r="D43" s="56">
        <f>D44+D46</f>
        <v>650000</v>
      </c>
      <c r="E43" s="56">
        <f>E44+E46</f>
        <v>-257000</v>
      </c>
      <c r="F43" s="56">
        <f>F44+F46</f>
        <v>393000</v>
      </c>
    </row>
    <row r="44" spans="1:6" ht="98.25" customHeight="1">
      <c r="A44" s="17" t="s">
        <v>87</v>
      </c>
      <c r="B44" s="22" t="s">
        <v>88</v>
      </c>
      <c r="C44" s="19" t="s">
        <v>89</v>
      </c>
      <c r="D44" s="20">
        <f>D45</f>
        <v>600000</v>
      </c>
      <c r="E44" s="20">
        <f>E45</f>
        <v>-267000</v>
      </c>
      <c r="F44" s="20">
        <f>F45</f>
        <v>333000</v>
      </c>
    </row>
    <row r="45" spans="1:6" ht="48.75" customHeight="1">
      <c r="A45" s="17" t="s">
        <v>90</v>
      </c>
      <c r="B45" s="22" t="s">
        <v>91</v>
      </c>
      <c r="C45" s="19" t="s">
        <v>92</v>
      </c>
      <c r="D45" s="20">
        <v>600000</v>
      </c>
      <c r="E45" s="20">
        <v>-267000</v>
      </c>
      <c r="F45" s="20">
        <f>E45+D45</f>
        <v>333000</v>
      </c>
    </row>
    <row r="46" spans="1:6" ht="142.5" customHeight="1">
      <c r="A46" s="17" t="s">
        <v>93</v>
      </c>
      <c r="B46" s="18" t="s">
        <v>94</v>
      </c>
      <c r="C46" s="19" t="s">
        <v>95</v>
      </c>
      <c r="D46" s="20">
        <f>D47</f>
        <v>50000</v>
      </c>
      <c r="E46" s="20">
        <f>E47</f>
        <v>10000</v>
      </c>
      <c r="F46" s="20">
        <f>F47</f>
        <v>60000</v>
      </c>
    </row>
    <row r="47" spans="1:6" ht="112.5" customHeight="1">
      <c r="A47" s="17" t="s">
        <v>96</v>
      </c>
      <c r="B47" s="18" t="s">
        <v>97</v>
      </c>
      <c r="C47" s="19" t="s">
        <v>98</v>
      </c>
      <c r="D47" s="20">
        <v>50000</v>
      </c>
      <c r="E47" s="20">
        <v>10000</v>
      </c>
      <c r="F47" s="20">
        <f>E47+D47</f>
        <v>60000</v>
      </c>
    </row>
    <row r="48" spans="1:6" ht="32.25" customHeight="1">
      <c r="A48" s="17" t="s">
        <v>99</v>
      </c>
      <c r="B48" s="25" t="s">
        <v>100</v>
      </c>
      <c r="C48" s="26" t="s">
        <v>101</v>
      </c>
      <c r="D48" s="20">
        <f>D49</f>
        <v>0</v>
      </c>
      <c r="E48" s="20">
        <f>E49</f>
        <v>443366.03</v>
      </c>
      <c r="F48" s="20">
        <f>E48+D48</f>
        <v>443366.03</v>
      </c>
    </row>
    <row r="49" spans="1:6" ht="37.5" customHeight="1">
      <c r="A49" s="17" t="s">
        <v>102</v>
      </c>
      <c r="B49" s="25" t="s">
        <v>103</v>
      </c>
      <c r="C49" s="26" t="s">
        <v>104</v>
      </c>
      <c r="D49" s="20">
        <v>0</v>
      </c>
      <c r="E49" s="20">
        <v>443366.03</v>
      </c>
      <c r="F49" s="20">
        <f>E49+D49</f>
        <v>443366.03</v>
      </c>
    </row>
    <row r="50" spans="1:6" ht="22.5" customHeight="1">
      <c r="A50" s="14" t="s">
        <v>105</v>
      </c>
      <c r="B50" s="28" t="s">
        <v>106</v>
      </c>
      <c r="C50" s="29" t="s">
        <v>107</v>
      </c>
      <c r="D50" s="30">
        <f>D51+D63</f>
        <v>53359600.08</v>
      </c>
      <c r="E50" s="30">
        <f>E51+E63</f>
        <v>32930537.040000003</v>
      </c>
      <c r="F50" s="30">
        <f>F51+F63</f>
        <v>86290137.12</v>
      </c>
    </row>
    <row r="51" spans="1:6" ht="51.75" customHeight="1">
      <c r="A51" s="17" t="s">
        <v>108</v>
      </c>
      <c r="B51" s="22" t="s">
        <v>109</v>
      </c>
      <c r="C51" s="31" t="s">
        <v>110</v>
      </c>
      <c r="D51" s="20">
        <f>D52+D57+D61+D54</f>
        <v>53259600.08</v>
      </c>
      <c r="E51" s="20">
        <f>E52+E57+E61+E54</f>
        <v>32880537.040000003</v>
      </c>
      <c r="F51" s="20">
        <f>F52+F57+F61+F54</f>
        <v>86140137.12</v>
      </c>
    </row>
    <row r="52" spans="1:6" ht="31.5" customHeight="1">
      <c r="A52" s="17" t="s">
        <v>111</v>
      </c>
      <c r="B52" s="22" t="s">
        <v>112</v>
      </c>
      <c r="C52" s="32" t="s">
        <v>113</v>
      </c>
      <c r="D52" s="20">
        <f>D53</f>
        <v>7953700</v>
      </c>
      <c r="E52" s="20">
        <f>E53</f>
        <v>0</v>
      </c>
      <c r="F52" s="20">
        <f>F53</f>
        <v>7953700</v>
      </c>
    </row>
    <row r="53" spans="1:6" ht="48.75" customHeight="1">
      <c r="A53" s="17" t="s">
        <v>114</v>
      </c>
      <c r="B53" s="22" t="s">
        <v>115</v>
      </c>
      <c r="C53" s="31" t="s">
        <v>116</v>
      </c>
      <c r="D53" s="20">
        <v>7953700</v>
      </c>
      <c r="E53" s="20"/>
      <c r="F53" s="20">
        <f>E53+D53</f>
        <v>7953700</v>
      </c>
    </row>
    <row r="54" spans="1:6" ht="48.75" customHeight="1">
      <c r="A54" s="17" t="s">
        <v>117</v>
      </c>
      <c r="B54" s="22" t="s">
        <v>118</v>
      </c>
      <c r="C54" s="32" t="s">
        <v>119</v>
      </c>
      <c r="D54" s="20">
        <f>D55+D56</f>
        <v>36912553.05</v>
      </c>
      <c r="E54" s="20">
        <f>E55+E56</f>
        <v>27803633.060000002</v>
      </c>
      <c r="F54" s="20">
        <f>F55+F56</f>
        <v>64716186.11</v>
      </c>
    </row>
    <row r="55" spans="1:6" ht="147" customHeight="1">
      <c r="A55" s="17" t="s">
        <v>120</v>
      </c>
      <c r="B55" s="22" t="s">
        <v>121</v>
      </c>
      <c r="C55" s="31" t="s">
        <v>122</v>
      </c>
      <c r="D55" s="20">
        <v>36912553.05</v>
      </c>
      <c r="E55" s="20">
        <f>8931526.65-2636269</f>
        <v>6295257.65</v>
      </c>
      <c r="F55" s="20">
        <f>E55+D55</f>
        <v>43207810.699999996</v>
      </c>
    </row>
    <row r="56" spans="1:6" ht="34.5" customHeight="1">
      <c r="A56" s="17" t="s">
        <v>123</v>
      </c>
      <c r="B56" s="33" t="s">
        <v>124</v>
      </c>
      <c r="C56" s="34" t="s">
        <v>125</v>
      </c>
      <c r="D56" s="20">
        <v>0</v>
      </c>
      <c r="E56" s="20">
        <v>21508375.41</v>
      </c>
      <c r="F56" s="20">
        <f>E56+D56</f>
        <v>21508375.41</v>
      </c>
    </row>
    <row r="57" spans="1:6" ht="33.75" customHeight="1">
      <c r="A57" s="57" t="s">
        <v>126</v>
      </c>
      <c r="B57" s="58" t="s">
        <v>127</v>
      </c>
      <c r="C57" s="66" t="s">
        <v>128</v>
      </c>
      <c r="D57" s="60">
        <f>D58+D59+D60</f>
        <v>490600</v>
      </c>
      <c r="E57" s="60">
        <f>E58+E59+E60</f>
        <v>0</v>
      </c>
      <c r="F57" s="60">
        <f>F58+F59+F60</f>
        <v>490600</v>
      </c>
    </row>
    <row r="58" spans="1:6" ht="51.75" customHeight="1">
      <c r="A58" s="27" t="s">
        <v>129</v>
      </c>
      <c r="B58" s="61" t="s">
        <v>130</v>
      </c>
      <c r="C58" s="65" t="s">
        <v>131</v>
      </c>
      <c r="D58" s="56">
        <f>4700+1700</f>
        <v>6400</v>
      </c>
      <c r="E58" s="56"/>
      <c r="F58" s="56">
        <f>E58+D58</f>
        <v>6400</v>
      </c>
    </row>
    <row r="59" spans="1:6" ht="51" customHeight="1">
      <c r="A59" s="17" t="s">
        <v>132</v>
      </c>
      <c r="B59" s="18" t="s">
        <v>133</v>
      </c>
      <c r="C59" s="31" t="s">
        <v>134</v>
      </c>
      <c r="D59" s="20">
        <v>466500</v>
      </c>
      <c r="E59" s="20"/>
      <c r="F59" s="20">
        <f>E59+D59</f>
        <v>466500</v>
      </c>
    </row>
    <row r="60" spans="1:6" ht="50.25" customHeight="1">
      <c r="A60" s="17" t="s">
        <v>135</v>
      </c>
      <c r="B60" s="18" t="s">
        <v>136</v>
      </c>
      <c r="C60" s="32" t="s">
        <v>137</v>
      </c>
      <c r="D60" s="20">
        <f>13500+4200</f>
        <v>17700</v>
      </c>
      <c r="E60" s="20"/>
      <c r="F60" s="20">
        <f>E60+D60</f>
        <v>17700</v>
      </c>
    </row>
    <row r="61" spans="1:6" ht="21.75" customHeight="1">
      <c r="A61" s="17" t="s">
        <v>138</v>
      </c>
      <c r="B61" s="35" t="s">
        <v>139</v>
      </c>
      <c r="C61" s="36" t="s">
        <v>140</v>
      </c>
      <c r="D61" s="20">
        <f>D62</f>
        <v>7902747.03</v>
      </c>
      <c r="E61" s="20">
        <f>E62</f>
        <v>5076903.98</v>
      </c>
      <c r="F61" s="20">
        <f>F62</f>
        <v>12979651.010000002</v>
      </c>
    </row>
    <row r="62" spans="1:6" ht="36" customHeight="1">
      <c r="A62" s="37" t="s">
        <v>141</v>
      </c>
      <c r="B62" s="38" t="s">
        <v>142</v>
      </c>
      <c r="C62" s="39" t="s">
        <v>143</v>
      </c>
      <c r="D62" s="40">
        <v>7902747.03</v>
      </c>
      <c r="E62" s="40">
        <f>1111100+656634.16+533400+473672.72+137704.6+1364392.5+800000</f>
        <v>5076903.98</v>
      </c>
      <c r="F62" s="40">
        <f>E62+D62</f>
        <v>12979651.010000002</v>
      </c>
    </row>
    <row r="63" spans="1:6" ht="33" customHeight="1">
      <c r="A63" s="19" t="s">
        <v>144</v>
      </c>
      <c r="B63" s="41" t="s">
        <v>145</v>
      </c>
      <c r="C63" s="19" t="s">
        <v>146</v>
      </c>
      <c r="D63" s="40">
        <f>D64</f>
        <v>100000</v>
      </c>
      <c r="E63" s="40">
        <f>E64</f>
        <v>50000</v>
      </c>
      <c r="F63" s="40">
        <f>F64</f>
        <v>150000</v>
      </c>
    </row>
    <row r="64" spans="1:6" ht="32.25" customHeight="1">
      <c r="A64" s="19" t="s">
        <v>147</v>
      </c>
      <c r="B64" s="41" t="s">
        <v>148</v>
      </c>
      <c r="C64" s="42" t="s">
        <v>149</v>
      </c>
      <c r="D64" s="40">
        <v>100000</v>
      </c>
      <c r="E64" s="40">
        <v>50000</v>
      </c>
      <c r="F64" s="40">
        <f>E64+D64</f>
        <v>150000</v>
      </c>
    </row>
    <row r="65" spans="1:6" ht="18" customHeight="1">
      <c r="A65" s="53" t="s">
        <v>150</v>
      </c>
      <c r="B65" s="53"/>
      <c r="C65" s="53"/>
      <c r="D65" s="43">
        <f>D50+D19</f>
        <v>69093800.08</v>
      </c>
      <c r="E65" s="43">
        <f>E50+E19</f>
        <v>35038274.07</v>
      </c>
      <c r="F65" s="43">
        <f>F50+F19</f>
        <v>104132074.15</v>
      </c>
    </row>
    <row r="66" spans="1:6" ht="12.75" customHeight="1">
      <c r="A66" s="44"/>
      <c r="B66" s="45"/>
      <c r="C66" s="45"/>
      <c r="D66" s="46"/>
      <c r="E66" s="46"/>
      <c r="F66" s="46"/>
    </row>
    <row r="67" spans="1:6" ht="23.25" customHeight="1">
      <c r="A67" s="49" t="s">
        <v>151</v>
      </c>
      <c r="B67" s="49"/>
      <c r="C67" s="49"/>
      <c r="D67" s="49"/>
      <c r="E67" s="49"/>
      <c r="F67" s="49"/>
    </row>
    <row r="68" spans="2:6" ht="11.25" customHeight="1">
      <c r="B68" s="47"/>
      <c r="C68" s="48"/>
      <c r="D68" s="48"/>
      <c r="E68" s="48"/>
      <c r="F68" s="48"/>
    </row>
  </sheetData>
  <sheetProtection selectLockedCells="1" selectUnlockedCells="1"/>
  <mergeCells count="19">
    <mergeCell ref="C2:F2"/>
    <mergeCell ref="C3:F3"/>
    <mergeCell ref="C4:F4"/>
    <mergeCell ref="C5:F5"/>
    <mergeCell ref="C7:F7"/>
    <mergeCell ref="C8:F8"/>
    <mergeCell ref="C9:F9"/>
    <mergeCell ref="C10:F10"/>
    <mergeCell ref="B11:F11"/>
    <mergeCell ref="B12:F12"/>
    <mergeCell ref="B13:F13"/>
    <mergeCell ref="A65:C65"/>
    <mergeCell ref="A67:F67"/>
    <mergeCell ref="A16:A17"/>
    <mergeCell ref="B16:B17"/>
    <mergeCell ref="C16:C17"/>
    <mergeCell ref="D16:D17"/>
    <mergeCell ref="E16:E17"/>
    <mergeCell ref="F16:F17"/>
  </mergeCells>
  <printOptions/>
  <pageMargins left="0.7874015748031497" right="0.2362204724409449" top="0.7480314960629921" bottom="0.1968503937007874" header="0.31496062992125984" footer="0.31496062992125984"/>
  <pageSetup fitToHeight="0" horizontalDpi="600" verticalDpi="600" orientation="portrait" paperSize="9" scale="80" r:id="rId1"/>
  <headerFooter differentFirst="1" alignWithMargins="0">
    <oddHeader>&amp;C&amp;P</oddHeader>
  </headerFooter>
  <rowBreaks count="1" manualBreakCount="1">
    <brk id="2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2021-12-09T04:57:15Z</cp:lastPrinted>
  <dcterms:created xsi:type="dcterms:W3CDTF">2021-05-07T08:00:06Z</dcterms:created>
  <dcterms:modified xsi:type="dcterms:W3CDTF">2021-12-09T04:58:07Z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1049-11.2.0.10351</vt:lpwstr>
  </property>
  <property fmtid="{D5CDD505-2E9C-101B-9397-08002B2CF9AE}" pid="3" name="ICV">
    <vt:lpwstr>65602873D3944FA8B6E76732E7E9122D</vt:lpwstr>
  </property>
</Properties>
</file>